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00"/>
  </bookViews>
  <sheets>
    <sheet name="Carbon Footprint Calculator" sheetId="1" r:id="rId1"/>
    <sheet name="EF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<sst xmlns="http://schemas.openxmlformats.org/spreadsheetml/2006/main" count="112" uniqueCount="73">
  <si>
    <t>Individual Carbon Footprint Calculator</t>
  </si>
  <si>
    <t>YOUR TOTAL CARBON FOOTPRINT</t>
  </si>
  <si>
    <t>tCO₂e</t>
  </si>
  <si>
    <t>Transport Type</t>
  </si>
  <si>
    <t>Distance per Week (km)</t>
  </si>
  <si>
    <t>Emission Factor (kg CO₂/km)</t>
  </si>
  <si>
    <t>Annual CO₂ Emissions (kg)</t>
  </si>
  <si>
    <t>Energy Source</t>
  </si>
  <si>
    <t>Monthly Use</t>
  </si>
  <si>
    <t>Emission Factor</t>
  </si>
  <si>
    <t>Bike (Petrol)</t>
  </si>
  <si>
    <t>Electricity (kWh)</t>
  </si>
  <si>
    <t>Threewheelers</t>
  </si>
  <si>
    <t>LPG (kg)</t>
  </si>
  <si>
    <t>Car (Petrol)</t>
  </si>
  <si>
    <t>Firewood (kg)</t>
  </si>
  <si>
    <t>Car (Diesel)</t>
  </si>
  <si>
    <t>Bus</t>
  </si>
  <si>
    <t>Train</t>
  </si>
  <si>
    <t>Consumption of goods</t>
  </si>
  <si>
    <t>Annual Spending (Rs)</t>
  </si>
  <si>
    <t>Emission Factor (kg CO₂/USD)</t>
  </si>
  <si>
    <t>CO₂ Emissions (kg)</t>
  </si>
  <si>
    <t>Clothes &amp; Fashion</t>
  </si>
  <si>
    <t>Diet Type</t>
  </si>
  <si>
    <t>Choose your diet and type 1</t>
  </si>
  <si>
    <t>Emission Factor (kg CO₂/year)</t>
  </si>
  <si>
    <t>Electronics</t>
  </si>
  <si>
    <t>Meat-heavy diet</t>
  </si>
  <si>
    <t>Other Goods</t>
  </si>
  <si>
    <t>Average diet</t>
  </si>
  <si>
    <t>Vegetarian</t>
  </si>
  <si>
    <t>Vegan</t>
  </si>
  <si>
    <t>Water consumption</t>
  </si>
  <si>
    <t>Monthly consumption (m3)</t>
  </si>
  <si>
    <t>Emission Factor (kg CO₂/kwh)</t>
  </si>
  <si>
    <t>Emission Factor (kwh/m3)</t>
  </si>
  <si>
    <t>Waste</t>
  </si>
  <si>
    <t>kg per week</t>
  </si>
  <si>
    <t>Emission Factor (kg CO₂/week)</t>
  </si>
  <si>
    <t>Food waste (open dump)</t>
  </si>
  <si>
    <t>Food waste (compost)</t>
  </si>
  <si>
    <t>Paper</t>
  </si>
  <si>
    <t>Textile</t>
  </si>
  <si>
    <t>Bike average mileage</t>
  </si>
  <si>
    <t>km/l</t>
  </si>
  <si>
    <t>Petrol combustion factor (SLSEA petrol EF)</t>
  </si>
  <si>
    <t>kg CO₂/L</t>
  </si>
  <si>
    <t>kg CO₂/km</t>
  </si>
  <si>
    <t>Threewheel average mileage (Abeygunawardena et al. (2026))</t>
  </si>
  <si>
    <t>Car (petrol) average mileage (Jeyaratnasingam &amp; Wickramarathna, SLEMA Journal, Vol. 22 No. 1, 2019 – Table 4)</t>
  </si>
  <si>
    <t>Car (diesel) average mileage (Jeyaratnasingam &amp; Wickramarathna (2019), SLEMA Journal, Vol. 22(1))</t>
  </si>
  <si>
    <t>Petrol combustion factor (Sri Lanka Sustainable Energy Authority (SLSEA))</t>
  </si>
  <si>
    <t>Bus (India GHG Program) 2015</t>
  </si>
  <si>
    <t>Train (India GHG Program) 2015</t>
  </si>
  <si>
    <t>Electricity emission factor (Sri Lanka Energy Balance Report 2022)</t>
  </si>
  <si>
    <t>LPG (SLSEA)</t>
  </si>
  <si>
    <t>kg CO₂e/person/year</t>
  </si>
  <si>
    <t>Proxy estimate; no Sri Lanka-specific WWF “meat-heavy” scenario (https://planetbaseddiets.panda.org/national-impacts/sri-lanka)</t>
  </si>
  <si>
    <t>Average Sri Lankan diet</t>
  </si>
  <si>
    <t>WWF current Sri Lankan diet</t>
  </si>
  <si>
    <t>WWF Sri Lanka vegetarian scenario</t>
  </si>
  <si>
    <t>WWF Sri Lanka vegan scenario</t>
  </si>
  <si>
    <t>Fashion / Clothing</t>
  </si>
  <si>
    <t>kg CO₂e/USD spent</t>
  </si>
  <si>
    <t>Open CEDA 2025 – Sri Lanka, clothing &amp; clothing accessories (https://www.climatiq.io/data/emission-factor/28705ea5-bdb1-8acb-8df1-4ac6f87cbffd?utm_source=chatgpt.com</t>
  </si>
  <si>
    <t>Open CEDA 2025 – Sri Lanka, household appliances &amp; electrical/electronic goods</t>
  </si>
  <si>
    <t>General consumer-goods proxy; use only where the specific product category is unknown</t>
  </si>
  <si>
    <t>Food</t>
  </si>
  <si>
    <t>Open dump</t>
  </si>
  <si>
    <t>kg CO2/kg</t>
  </si>
  <si>
    <t>Compost</t>
  </si>
  <si>
    <t>Textile – natural/degradable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</si>
</sst>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000_ "/>
  </numFmts>
  <fonts count="2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6"/>
      <color theme="0"/>
      <name val="Calibri"/>
      <charset val="134"/>
      <scheme val="minor"/>
    </font>
    <font>
      <b/>
      <sz val="28"/>
      <color theme="0"/>
      <name val="Calibri"/>
      <charset val="134"/>
      <scheme val="minor"/>
    </font>
    <font>
      <b/>
      <sz val="22"/>
      <color theme="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-0.5"/>
        <bgColor indexed="64"/>
      </patternFill>
    </fill>
    <fill>
      <patternFill patternType="solid">
        <fgColor rgb="FFF6F5C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177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6" borderId="1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13">
      <alignment vertical="center"/>
    </xf>
    <xf numFmtId="0" fontId="12" fillId="0" borderId="13">
      <alignment vertical="center"/>
    </xf>
    <xf numFmtId="0" fontId="13" fillId="0" borderId="14">
      <alignment vertical="center"/>
    </xf>
    <xf numFmtId="0" fontId="13" fillId="0" borderId="0">
      <alignment vertical="center"/>
    </xf>
    <xf numFmtId="0" fontId="14" fillId="7" borderId="15">
      <alignment vertical="center"/>
    </xf>
    <xf numFmtId="0" fontId="15" fillId="8" borderId="16">
      <alignment vertical="center"/>
    </xf>
    <xf numFmtId="0" fontId="16" fillId="8" borderId="15">
      <alignment vertical="center"/>
    </xf>
    <xf numFmtId="0" fontId="17" fillId="9" borderId="17">
      <alignment vertical="center"/>
    </xf>
    <xf numFmtId="0" fontId="18" fillId="0" borderId="18">
      <alignment vertical="center"/>
    </xf>
    <xf numFmtId="0" fontId="19" fillId="0" borderId="19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4" fillId="34" borderId="0">
      <alignment vertical="center"/>
    </xf>
    <xf numFmtId="0" fontId="24" fillId="35" borderId="0">
      <alignment vertical="center"/>
    </xf>
    <xf numFmtId="0" fontId="23" fillId="36" borderId="0">
      <alignment vertical="center"/>
    </xf>
  </cellStyleXfs>
  <cellXfs count="61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justify"/>
    </xf>
    <xf numFmtId="0" fontId="0" fillId="0" borderId="0" xfId="0" applyAlignment="1">
      <alignment horizontal="justify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justify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178" fontId="1" fillId="2" borderId="0" xfId="0" applyNumberFormat="1" applyFont="1" applyFill="1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right" wrapText="1"/>
    </xf>
    <xf numFmtId="0" fontId="0" fillId="2" borderId="1" xfId="0" applyFill="1" applyBorder="1" applyAlignment="1">
      <alignment horizontal="justify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0" fillId="2" borderId="0" xfId="0" applyFill="1" applyAlignment="1">
      <alignment horizontal="justify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justify" vertical="center" wrapText="1"/>
    </xf>
    <xf numFmtId="3" fontId="1" fillId="2" borderId="1" xfId="0" applyNumberFormat="1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justify" wrapText="1"/>
    </xf>
    <xf numFmtId="0" fontId="1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justify" wrapText="1"/>
    </xf>
    <xf numFmtId="0" fontId="1" fillId="2" borderId="1" xfId="0" applyFont="1" applyFill="1" applyBorder="1" applyAlignment="1">
      <alignment horizontal="right" wrapText="1"/>
    </xf>
    <xf numFmtId="0" fontId="0" fillId="0" borderId="0" xfId="0" applyAlignment="1">
      <alignment horizontal="distributed"/>
    </xf>
    <xf numFmtId="0" fontId="0" fillId="2" borderId="0" xfId="0" applyFill="1" applyAlignment="1">
      <alignment horizontal="distributed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5" fillId="5" borderId="2" xfId="0" applyFont="1" applyFill="1" applyBorder="1" applyAlignment="1">
      <alignment horizontal="justify" vertical="center"/>
    </xf>
    <xf numFmtId="0" fontId="0" fillId="0" borderId="3" xfId="0" applyFill="1" applyBorder="1" applyAlignment="1">
      <alignment horizontal="justify" vertical="center"/>
    </xf>
    <xf numFmtId="0" fontId="0" fillId="5" borderId="3" xfId="0" applyFill="1" applyBorder="1" applyAlignment="1">
      <alignment horizontal="justify" vertical="center"/>
    </xf>
    <xf numFmtId="0" fontId="0" fillId="5" borderId="4" xfId="0" applyFill="1" applyBorder="1" applyAlignment="1">
      <alignment horizontal="justify" vertical="center"/>
    </xf>
    <xf numFmtId="0" fontId="0" fillId="5" borderId="5" xfId="0" applyFill="1" applyBorder="1" applyAlignment="1">
      <alignment horizontal="left"/>
    </xf>
    <xf numFmtId="0" fontId="0" fillId="0" borderId="1" xfId="0" applyFill="1" applyBorder="1" applyAlignment="1">
      <alignment horizontal="distributed"/>
    </xf>
    <xf numFmtId="178" fontId="0" fillId="5" borderId="1" xfId="0" applyNumberFormat="1" applyFill="1" applyBorder="1" applyAlignment="1">
      <alignment horizontal="center"/>
    </xf>
    <xf numFmtId="0" fontId="0" fillId="5" borderId="6" xfId="0" applyFill="1" applyBorder="1" applyAlignment="1">
      <alignment horizontal="distributed"/>
    </xf>
    <xf numFmtId="0" fontId="0" fillId="5" borderId="1" xfId="0" applyFill="1" applyBorder="1" applyAlignment="1">
      <alignment horizontal="distributed"/>
    </xf>
    <xf numFmtId="0" fontId="0" fillId="5" borderId="1" xfId="0" applyFill="1" applyBorder="1" applyAlignment="1">
      <alignment horizontal="center"/>
    </xf>
    <xf numFmtId="0" fontId="0" fillId="5" borderId="7" xfId="0" applyFill="1" applyBorder="1" applyAlignment="1">
      <alignment horizontal="left"/>
    </xf>
    <xf numFmtId="0" fontId="0" fillId="0" borderId="8" xfId="0" applyFill="1" applyBorder="1" applyAlignment="1">
      <alignment horizontal="distributed"/>
    </xf>
    <xf numFmtId="0" fontId="0" fillId="5" borderId="8" xfId="0" applyFill="1" applyBorder="1" applyAlignment="1">
      <alignment horizontal="distributed"/>
    </xf>
    <xf numFmtId="0" fontId="0" fillId="5" borderId="9" xfId="0" applyFill="1" applyBorder="1" applyAlignment="1">
      <alignment horizontal="distributed"/>
    </xf>
    <xf numFmtId="178" fontId="0" fillId="5" borderId="1" xfId="0" applyNumberFormat="1" applyFill="1" applyBorder="1" applyAlignment="1">
      <alignment horizontal="distributed"/>
    </xf>
    <xf numFmtId="0" fontId="5" fillId="5" borderId="2" xfId="0" applyFont="1" applyFill="1" applyBorder="1" applyAlignment="1">
      <alignment horizontal="distributed"/>
    </xf>
    <xf numFmtId="0" fontId="0" fillId="0" borderId="3" xfId="0" applyFill="1" applyBorder="1" applyAlignment="1">
      <alignment horizontal="distributed"/>
    </xf>
    <xf numFmtId="0" fontId="0" fillId="5" borderId="3" xfId="0" applyFill="1" applyBorder="1" applyAlignment="1">
      <alignment horizontal="distributed"/>
    </xf>
    <xf numFmtId="0" fontId="0" fillId="5" borderId="4" xfId="0" applyFill="1" applyBorder="1" applyAlignment="1">
      <alignment horizontal="distributed"/>
    </xf>
    <xf numFmtId="0" fontId="5" fillId="5" borderId="2" xfId="0" applyFont="1" applyFill="1" applyBorder="1" applyAlignment="1">
      <alignment horizontal="left"/>
    </xf>
    <xf numFmtId="0" fontId="0" fillId="5" borderId="10" xfId="0" applyFill="1" applyBorder="1" applyAlignment="1">
      <alignment horizontal="left"/>
    </xf>
    <xf numFmtId="0" fontId="0" fillId="5" borderId="11" xfId="0" applyFill="1" applyBorder="1" applyAlignment="1">
      <alignment horizontal="distributed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colors>
    <mruColors>
      <color rgb="00F6F5C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171450</xdr:colOff>
      <xdr:row>0</xdr:row>
      <xdr:rowOff>85725</xdr:rowOff>
    </xdr:from>
    <xdr:ext cx="781050" cy="827405"/>
    <xdr:pic>
      <xdr:nvPicPr>
        <xdr:cNvPr id="2" name="Image 1" descr="Picture"/>
        <xdr:cNvPicPr/>
      </xdr:nvPicPr>
      <xdr:blipFill>
        <a:blip r:embed="rId1" cstate="print"/>
        <a:stretch>
          <a:fillRect/>
        </a:stretch>
      </xdr:blipFill>
      <xdr:spPr>
        <a:xfrm>
          <a:off x="171450" y="85725"/>
          <a:ext cx="781050" cy="827405"/>
        </a:xfrm>
        <a:prstGeom prst="rect">
          <a:avLst/>
        </a:prstGeom>
      </xdr:spPr>
    </xdr:pic>
    <xdr:clientData/>
  </xdr:oneCellAnchor>
  <xdr:oneCellAnchor>
    <xdr:from>
      <xdr:col>5</xdr:col>
      <xdr:colOff>247650</xdr:colOff>
      <xdr:row>10</xdr:row>
      <xdr:rowOff>257175</xdr:rowOff>
    </xdr:from>
    <xdr:ext cx="646430" cy="676275"/>
    <xdr:pic>
      <xdr:nvPicPr>
        <xdr:cNvPr id="4" name="Image 3" descr="Picture"/>
        <xdr:cNvPicPr/>
      </xdr:nvPicPr>
      <xdr:blipFill>
        <a:blip r:embed="rId2" cstate="print"/>
        <a:stretch>
          <a:fillRect/>
        </a:stretch>
      </xdr:blipFill>
      <xdr:spPr>
        <a:xfrm>
          <a:off x="6096000" y="2324100"/>
          <a:ext cx="646430" cy="676275"/>
        </a:xfrm>
        <a:prstGeom prst="rect">
          <a:avLst/>
        </a:prstGeom>
      </xdr:spPr>
    </xdr:pic>
    <xdr:clientData/>
  </xdr:oneCellAnchor>
  <xdr:oneCellAnchor>
    <xdr:from>
      <xdr:col>5</xdr:col>
      <xdr:colOff>257175</xdr:colOff>
      <xdr:row>18</xdr:row>
      <xdr:rowOff>19685</xdr:rowOff>
    </xdr:from>
    <xdr:ext cx="619125" cy="628015"/>
    <xdr:pic>
      <xdr:nvPicPr>
        <xdr:cNvPr id="6" name="Image 5" descr="Picture"/>
        <xdr:cNvPicPr/>
      </xdr:nvPicPr>
      <xdr:blipFill>
        <a:blip r:embed="rId3" cstate="print"/>
        <a:stretch>
          <a:fillRect/>
        </a:stretch>
      </xdr:blipFill>
      <xdr:spPr>
        <a:xfrm>
          <a:off x="6105525" y="3934460"/>
          <a:ext cx="619125" cy="628015"/>
        </a:xfrm>
        <a:prstGeom prst="rect">
          <a:avLst/>
        </a:prstGeom>
      </xdr:spPr>
    </xdr:pic>
    <xdr:clientData/>
  </xdr:oneCellAnchor>
  <xdr:oneCellAnchor>
    <xdr:from>
      <xdr:col>5</xdr:col>
      <xdr:colOff>285750</xdr:colOff>
      <xdr:row>23</xdr:row>
      <xdr:rowOff>47625</xdr:rowOff>
    </xdr:from>
    <xdr:ext cx="608965" cy="619125"/>
    <xdr:pic>
      <xdr:nvPicPr>
        <xdr:cNvPr id="7" name="Image 6" descr="Picture"/>
        <xdr:cNvPicPr/>
      </xdr:nvPicPr>
      <xdr:blipFill>
        <a:blip r:embed="rId4" cstate="print"/>
        <a:stretch>
          <a:fillRect/>
        </a:stretch>
      </xdr:blipFill>
      <xdr:spPr>
        <a:xfrm>
          <a:off x="6134100" y="5137150"/>
          <a:ext cx="608965" cy="619125"/>
        </a:xfrm>
        <a:prstGeom prst="rect">
          <a:avLst/>
        </a:prstGeom>
      </xdr:spPr>
    </xdr:pic>
    <xdr:clientData/>
  </xdr:oneCellAnchor>
  <xdr:twoCellAnchor editAs="oneCell">
    <xdr:from>
      <xdr:col>0</xdr:col>
      <xdr:colOff>133350</xdr:colOff>
      <xdr:row>26</xdr:row>
      <xdr:rowOff>342900</xdr:rowOff>
    </xdr:from>
    <xdr:to>
      <xdr:col>0</xdr:col>
      <xdr:colOff>1019810</xdr:colOff>
      <xdr:row>30</xdr:row>
      <xdr:rowOff>162560</xdr:rowOff>
    </xdr:to>
    <xdr:pic>
      <xdr:nvPicPr>
        <xdr:cNvPr id="10" name="Picture 9" descr="ChatGPT Image Aug 7, 2026, 04_20_50 PM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33350" y="6413500"/>
          <a:ext cx="886460" cy="88646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20</xdr:row>
      <xdr:rowOff>19050</xdr:rowOff>
    </xdr:from>
    <xdr:to>
      <xdr:col>0</xdr:col>
      <xdr:colOff>953135</xdr:colOff>
      <xdr:row>23</xdr:row>
      <xdr:rowOff>238760</xdr:rowOff>
    </xdr:to>
    <xdr:pic>
      <xdr:nvPicPr>
        <xdr:cNvPr id="11" name="Picture 10" descr="ChatGPT Image Aug 7, 2026, 04_29_19 PM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52400" y="4518025"/>
          <a:ext cx="800735" cy="810260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11</xdr:row>
      <xdr:rowOff>38100</xdr:rowOff>
    </xdr:from>
    <xdr:to>
      <xdr:col>0</xdr:col>
      <xdr:colOff>848360</xdr:colOff>
      <xdr:row>14</xdr:row>
      <xdr:rowOff>57785</xdr:rowOff>
    </xdr:to>
    <xdr:pic>
      <xdr:nvPicPr>
        <xdr:cNvPr id="12" name="Picture 11" descr="ChatGPT Image Aug 7, 2026, 04_31_29 PM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47650" y="2587625"/>
          <a:ext cx="600710" cy="6007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98"/>
  <sheetViews>
    <sheetView tabSelected="1" workbookViewId="0">
      <selection activeCell="K15" sqref="K15"/>
    </sheetView>
  </sheetViews>
  <sheetFormatPr defaultColWidth="9" defaultRowHeight="15"/>
  <cols>
    <col min="1" max="1" width="16.5714285714286" customWidth="1"/>
    <col min="2" max="2" width="24" style="32" customWidth="1"/>
    <col min="3" max="6" width="15.7142857142857" style="32" customWidth="1"/>
    <col min="7" max="7" width="18.1428571428571" style="32" customWidth="1"/>
    <col min="8" max="11" width="15.7142857142857" style="32" customWidth="1"/>
  </cols>
  <sheetData>
    <row r="1" s="1" customFormat="1" spans="2:11">
      <c r="B1" s="33"/>
      <c r="C1" s="33"/>
      <c r="D1" s="33"/>
      <c r="E1" s="33"/>
      <c r="F1" s="33"/>
      <c r="G1" s="33"/>
      <c r="H1" s="33"/>
      <c r="I1" s="33"/>
      <c r="J1" s="33"/>
      <c r="K1" s="33"/>
    </row>
    <row r="2" s="1" customFormat="1" spans="2:11">
      <c r="B2" s="34" t="s">
        <v>0</v>
      </c>
      <c r="K2" s="33"/>
    </row>
    <row r="3" s="1" customFormat="1" spans="2:11">
      <c r="K3" s="33"/>
    </row>
    <row r="4" s="1" customFormat="1" ht="21" customHeight="1" spans="2:11">
      <c r="B4" s="35"/>
      <c r="C4" s="35"/>
      <c r="D4" s="35"/>
      <c r="E4" s="35"/>
      <c r="F4" s="35"/>
      <c r="G4" s="35"/>
      <c r="H4" s="35"/>
      <c r="I4" s="35"/>
      <c r="J4" s="33"/>
      <c r="K4" s="33"/>
    </row>
    <row r="5" s="1" customFormat="1" spans="2:11">
      <c r="B5" s="36" t="s">
        <v>1</v>
      </c>
      <c r="K5" s="33"/>
    </row>
    <row r="6" s="1" customFormat="1" spans="2:11">
      <c r="K6" s="33"/>
    </row>
    <row r="7" s="1" customFormat="1" spans="2:11">
      <c r="B7" s="37">
        <f>(E18+E25+E32+J15+J22+K25)/1000</f>
        <v>0</v>
      </c>
      <c r="K7" s="33"/>
    </row>
    <row r="8" s="1" customFormat="1" spans="2:11">
      <c r="K8" s="33"/>
    </row>
    <row r="9" s="1" customFormat="1" ht="21" customHeight="1" spans="2:11">
      <c r="B9" s="38" t="s">
        <v>2</v>
      </c>
      <c r="C9" s="38"/>
      <c r="D9" s="38"/>
      <c r="E9" s="38"/>
      <c r="F9" s="38"/>
      <c r="G9" s="38"/>
      <c r="H9" s="38"/>
      <c r="I9" s="38"/>
      <c r="J9" s="38"/>
      <c r="K9" s="33"/>
    </row>
    <row r="10" s="1" customFormat="1" ht="15.75" customHeight="1" spans="2:11">
      <c r="B10" s="33"/>
      <c r="C10" s="33"/>
      <c r="D10" s="33"/>
      <c r="E10" s="33"/>
      <c r="F10" s="33"/>
      <c r="G10" s="33"/>
      <c r="H10" s="33"/>
      <c r="I10" s="33"/>
      <c r="J10" s="33"/>
      <c r="K10" s="33"/>
    </row>
    <row r="11" s="3" customFormat="1" ht="38" customHeight="1" spans="2:11">
      <c r="B11" s="39" t="s">
        <v>3</v>
      </c>
      <c r="C11" s="40" t="s">
        <v>4</v>
      </c>
      <c r="D11" s="41" t="s">
        <v>5</v>
      </c>
      <c r="E11" s="42" t="s">
        <v>6</v>
      </c>
      <c r="F11" s="17"/>
      <c r="G11" s="39" t="s">
        <v>7</v>
      </c>
      <c r="H11" s="40" t="s">
        <v>8</v>
      </c>
      <c r="I11" s="41" t="s">
        <v>9</v>
      </c>
      <c r="J11" s="42" t="s">
        <v>6</v>
      </c>
    </row>
    <row r="12" s="1" customFormat="1" spans="2:11">
      <c r="B12" s="43" t="s">
        <v>10</v>
      </c>
      <c r="C12" s="44"/>
      <c r="D12" s="45">
        <f>EF!D4</f>
        <v>0.0651428571428571</v>
      </c>
      <c r="E12" s="46">
        <f t="shared" ref="E12:E17" si="0">C12*D12*52</f>
        <v>0</v>
      </c>
      <c r="F12" s="17"/>
      <c r="G12" s="43" t="s">
        <v>11</v>
      </c>
      <c r="H12" s="44"/>
      <c r="I12" s="47">
        <f>EF!D21</f>
        <v>0.4371</v>
      </c>
      <c r="J12" s="46">
        <f t="shared" ref="J12:J14" si="1">H12*I12*12</f>
        <v>0</v>
      </c>
      <c r="K12" s="33"/>
    </row>
    <row r="13" s="1" customFormat="1" spans="2:11">
      <c r="B13" s="43" t="s">
        <v>12</v>
      </c>
      <c r="C13" s="44"/>
      <c r="D13" s="48">
        <f>EF!D8</f>
        <v>0.0912</v>
      </c>
      <c r="E13" s="46">
        <f t="shared" si="0"/>
        <v>0</v>
      </c>
      <c r="F13" s="17"/>
      <c r="G13" s="43" t="s">
        <v>13</v>
      </c>
      <c r="H13" s="44"/>
      <c r="I13" s="47">
        <f>EF!D22</f>
        <v>2.73</v>
      </c>
      <c r="J13" s="46">
        <f t="shared" si="1"/>
        <v>0</v>
      </c>
      <c r="K13" s="33"/>
    </row>
    <row r="14" s="1" customFormat="1" ht="15.75" customHeight="1" spans="2:11">
      <c r="B14" s="43" t="s">
        <v>14</v>
      </c>
      <c r="C14" s="44"/>
      <c r="D14" s="47">
        <f>EF!D12</f>
        <v>0.19</v>
      </c>
      <c r="E14" s="46">
        <f t="shared" si="0"/>
        <v>0</v>
      </c>
      <c r="F14" s="33"/>
      <c r="G14" s="49" t="s">
        <v>15</v>
      </c>
      <c r="H14" s="50"/>
      <c r="I14" s="51">
        <f>EF!D23</f>
        <v>1.51</v>
      </c>
      <c r="J14" s="52">
        <f t="shared" si="1"/>
        <v>0</v>
      </c>
      <c r="K14" s="33"/>
    </row>
    <row r="15" s="1" customFormat="1" spans="2:11">
      <c r="B15" s="43" t="s">
        <v>16</v>
      </c>
      <c r="C15" s="44"/>
      <c r="D15" s="53">
        <f>EF!D16</f>
        <v>0.304444444444444</v>
      </c>
      <c r="E15" s="46">
        <f t="shared" si="0"/>
        <v>0</v>
      </c>
      <c r="F15" s="33"/>
      <c r="G15" s="33"/>
      <c r="H15" s="33"/>
      <c r="I15" s="33"/>
      <c r="J15" s="33">
        <f>SUM(J12:J14)</f>
        <v>0</v>
      </c>
      <c r="K15" s="33"/>
    </row>
    <row r="16" s="1" customFormat="1" spans="2:11">
      <c r="B16" s="43" t="s">
        <v>17</v>
      </c>
      <c r="C16" s="44"/>
      <c r="D16" s="47">
        <f>EF!D18</f>
        <v>0.0152</v>
      </c>
      <c r="E16" s="46">
        <f t="shared" si="0"/>
        <v>0</v>
      </c>
      <c r="F16" s="33"/>
      <c r="G16" s="33"/>
      <c r="H16" s="33"/>
      <c r="I16" s="33"/>
      <c r="J16" s="33"/>
      <c r="K16" s="33"/>
    </row>
    <row r="17" s="1" customFormat="1" ht="15.75" customHeight="1" spans="2:12">
      <c r="B17" s="49" t="s">
        <v>18</v>
      </c>
      <c r="C17" s="50"/>
      <c r="D17" s="51">
        <f>EF!D19</f>
        <v>0.0079</v>
      </c>
      <c r="E17" s="52">
        <f t="shared" si="0"/>
        <v>0</v>
      </c>
      <c r="F17" s="33"/>
      <c r="G17" s="33"/>
      <c r="H17" s="33"/>
      <c r="I17" s="33"/>
      <c r="J17" s="33"/>
      <c r="K17" s="33"/>
    </row>
    <row r="18" s="1" customFormat="1" ht="16" customHeight="1" spans="2:12">
      <c r="B18" s="33"/>
      <c r="C18" s="33"/>
      <c r="D18" s="33"/>
      <c r="E18" s="33">
        <f>SUM(E12:E17)</f>
        <v>0</v>
      </c>
      <c r="F18" s="33"/>
      <c r="G18" s="54" t="s">
        <v>19</v>
      </c>
      <c r="H18" s="55" t="s">
        <v>20</v>
      </c>
      <c r="I18" s="56" t="s">
        <v>21</v>
      </c>
      <c r="J18" s="57" t="s">
        <v>22</v>
      </c>
      <c r="K18" s="33"/>
    </row>
    <row r="19" s="1" customFormat="1" ht="16" customHeight="1" spans="2:12">
      <c r="B19" s="33"/>
      <c r="C19" s="33"/>
      <c r="D19" s="33"/>
      <c r="E19" s="33"/>
      <c r="F19" s="33"/>
      <c r="G19" s="43" t="s">
        <v>23</v>
      </c>
      <c r="H19" s="44"/>
      <c r="I19" s="47">
        <f>EF!D30</f>
        <v>0.163</v>
      </c>
      <c r="J19" s="46">
        <f t="shared" ref="J19:J21" si="2">(H19*I19)/300</f>
        <v>0</v>
      </c>
      <c r="K19" s="33"/>
    </row>
    <row r="20" s="1" customFormat="1" ht="30" customHeight="1" spans="2:12">
      <c r="B20" s="58" t="s">
        <v>24</v>
      </c>
      <c r="C20" s="55" t="s">
        <v>25</v>
      </c>
      <c r="D20" s="56" t="s">
        <v>26</v>
      </c>
      <c r="E20" s="42" t="s">
        <v>6</v>
      </c>
      <c r="F20" s="33"/>
      <c r="G20" s="43" t="s">
        <v>27</v>
      </c>
      <c r="H20" s="44"/>
      <c r="I20" s="47">
        <f>EF!D31</f>
        <v>0.1</v>
      </c>
      <c r="J20" s="46">
        <f t="shared" si="2"/>
        <v>0</v>
      </c>
      <c r="K20" s="33"/>
    </row>
    <row r="21" s="1" customFormat="1" ht="15.75" customHeight="1" spans="2:12">
      <c r="B21" s="43" t="s">
        <v>28</v>
      </c>
      <c r="C21" s="44"/>
      <c r="D21" s="47">
        <f>EF!D25</f>
        <v>1600</v>
      </c>
      <c r="E21" s="46">
        <f t="shared" ref="E21:E24" si="3">C21*D21</f>
        <v>0</v>
      </c>
      <c r="F21" s="33"/>
      <c r="G21" s="49" t="s">
        <v>29</v>
      </c>
      <c r="H21" s="50"/>
      <c r="I21" s="51">
        <f>EF!D32</f>
        <v>0.18</v>
      </c>
      <c r="J21" s="46">
        <f t="shared" si="2"/>
        <v>0</v>
      </c>
      <c r="K21" s="33"/>
    </row>
    <row r="22" s="1" customFormat="1" spans="2:12">
      <c r="B22" s="43" t="s">
        <v>30</v>
      </c>
      <c r="C22" s="44"/>
      <c r="D22" s="47">
        <f>EF!D26</f>
        <v>1060</v>
      </c>
      <c r="E22" s="46">
        <f t="shared" si="3"/>
        <v>0</v>
      </c>
      <c r="F22" s="33"/>
      <c r="G22" s="33"/>
      <c r="H22" s="33"/>
      <c r="I22" s="33"/>
      <c r="J22" s="33">
        <f>SUM(J19:J21)</f>
        <v>0</v>
      </c>
      <c r="K22" s="33"/>
    </row>
    <row r="23" s="1" customFormat="1" ht="15.75" customHeight="1" spans="2:12">
      <c r="B23" s="43" t="s">
        <v>31</v>
      </c>
      <c r="C23" s="44"/>
      <c r="D23" s="47">
        <f>EF!D27</f>
        <v>867</v>
      </c>
      <c r="E23" s="46">
        <f t="shared" si="3"/>
        <v>0</v>
      </c>
      <c r="F23" s="33"/>
      <c r="G23" s="33"/>
      <c r="H23" s="33"/>
      <c r="I23" s="33"/>
      <c r="J23" s="33"/>
      <c r="K23" s="33"/>
    </row>
    <row r="24" s="1" customFormat="1" ht="45.75" customHeight="1" spans="2:12">
      <c r="B24" s="49" t="s">
        <v>32</v>
      </c>
      <c r="C24" s="50"/>
      <c r="D24" s="51">
        <f>EF!D28</f>
        <v>674</v>
      </c>
      <c r="E24" s="52">
        <f t="shared" si="3"/>
        <v>0</v>
      </c>
      <c r="F24" s="33"/>
      <c r="G24" s="54" t="s">
        <v>33</v>
      </c>
      <c r="H24" s="55" t="s">
        <v>34</v>
      </c>
      <c r="I24" s="56" t="s">
        <v>35</v>
      </c>
      <c r="J24" s="56" t="s">
        <v>36</v>
      </c>
      <c r="K24" s="57" t="s">
        <v>22</v>
      </c>
      <c r="L24" s="33"/>
    </row>
    <row r="25" s="1" customFormat="1" ht="15.75" customHeight="1" spans="2:12">
      <c r="B25" s="33"/>
      <c r="C25" s="33"/>
      <c r="D25" s="33"/>
      <c r="E25" s="33">
        <f>SUM(E21:E24)</f>
        <v>0</v>
      </c>
      <c r="F25" s="33"/>
      <c r="G25" s="59" t="s">
        <v>33</v>
      </c>
      <c r="H25" s="50"/>
      <c r="I25" s="51">
        <f>EF!D21</f>
        <v>0.4371</v>
      </c>
      <c r="J25" s="60">
        <v>0.35</v>
      </c>
      <c r="K25" s="52">
        <f>H25*I25*J25</f>
        <v>0</v>
      </c>
    </row>
    <row r="26" s="1" customFormat="1" ht="15.75" customHeight="1" spans="2:12">
      <c r="B26" s="33"/>
      <c r="C26" s="33"/>
      <c r="D26" s="33"/>
      <c r="E26" s="33"/>
      <c r="F26" s="33"/>
      <c r="G26" s="33"/>
      <c r="H26" s="33"/>
      <c r="I26" s="33"/>
      <c r="J26" s="33"/>
      <c r="K26" s="33"/>
    </row>
    <row r="27" s="1" customFormat="1" ht="30" customHeight="1" spans="2:12">
      <c r="B27" s="58" t="s">
        <v>37</v>
      </c>
      <c r="C27" s="55" t="s">
        <v>38</v>
      </c>
      <c r="D27" s="56" t="s">
        <v>39</v>
      </c>
      <c r="E27" s="42" t="s">
        <v>6</v>
      </c>
      <c r="F27" s="33"/>
      <c r="G27" s="33"/>
      <c r="H27" s="33"/>
      <c r="I27" s="33"/>
      <c r="J27" s="33"/>
      <c r="K27" s="33"/>
    </row>
    <row r="28" s="1" customFormat="1" ht="18" customHeight="1" spans="2:12">
      <c r="B28" s="43" t="s">
        <v>40</v>
      </c>
      <c r="C28" s="44"/>
      <c r="D28" s="47">
        <f>EF!D34</f>
        <v>0.81</v>
      </c>
      <c r="E28" s="46">
        <f t="shared" ref="E28:E31" si="4">C28*D28*52</f>
        <v>0</v>
      </c>
      <c r="F28" s="33"/>
      <c r="G28" s="33"/>
      <c r="H28" s="33"/>
      <c r="I28" s="33"/>
      <c r="J28" s="33"/>
      <c r="K28" s="33"/>
    </row>
    <row r="29" s="1" customFormat="1" spans="2:12">
      <c r="B29" s="43" t="s">
        <v>41</v>
      </c>
      <c r="C29" s="44"/>
      <c r="D29" s="47">
        <f>EF!D35</f>
        <v>0.174</v>
      </c>
      <c r="E29" s="46">
        <f t="shared" si="4"/>
        <v>0</v>
      </c>
      <c r="F29" s="33"/>
      <c r="G29" s="33"/>
      <c r="H29" s="33"/>
      <c r="I29" s="33"/>
      <c r="J29" s="33"/>
      <c r="K29" s="33"/>
    </row>
    <row r="30" s="1" customFormat="1" ht="21" spans="2:12">
      <c r="B30" s="43" t="s">
        <v>42</v>
      </c>
      <c r="C30" s="44"/>
      <c r="D30" s="47">
        <f>EF!D36</f>
        <v>2.16</v>
      </c>
      <c r="E30" s="46">
        <f t="shared" si="4"/>
        <v>0</v>
      </c>
      <c r="F30" s="33"/>
      <c r="G30" s="35"/>
      <c r="H30" s="35"/>
      <c r="I30" s="33"/>
      <c r="J30" s="33"/>
      <c r="K30" s="33"/>
    </row>
    <row r="31" s="1" customFormat="1" ht="21.75" spans="2:12">
      <c r="B31" s="49" t="s">
        <v>43</v>
      </c>
      <c r="C31" s="50"/>
      <c r="D31" s="51">
        <f>EF!D37</f>
        <v>1.3</v>
      </c>
      <c r="E31" s="52">
        <f t="shared" si="4"/>
        <v>0</v>
      </c>
      <c r="F31" s="33"/>
      <c r="G31" s="35"/>
      <c r="H31" s="35"/>
      <c r="I31" s="33"/>
      <c r="J31" s="33"/>
      <c r="K31" s="33"/>
    </row>
    <row r="32" s="1" customFormat="1" ht="21" customHeight="1" spans="2:12">
      <c r="B32" s="33"/>
      <c r="C32" s="33"/>
      <c r="D32" s="33"/>
      <c r="E32" s="33">
        <f>SUM(E28:E31)</f>
        <v>0</v>
      </c>
      <c r="F32" s="33"/>
      <c r="G32" s="35"/>
      <c r="H32" s="35"/>
      <c r="I32" s="33"/>
      <c r="J32" s="33"/>
      <c r="K32" s="33"/>
    </row>
    <row r="33" s="1" customFormat="1" spans="2:11">
      <c r="B33" s="33"/>
      <c r="C33" s="33"/>
      <c r="D33" s="33"/>
      <c r="E33" s="33"/>
      <c r="F33" s="33"/>
      <c r="G33" s="33"/>
      <c r="H33" s="33"/>
      <c r="I33" s="33"/>
      <c r="J33" s="33"/>
      <c r="K33" s="33"/>
    </row>
    <row r="34" s="1" customFormat="1" spans="2:11">
      <c r="B34" s="33"/>
      <c r="C34" s="33"/>
      <c r="D34" s="33"/>
      <c r="E34" s="33"/>
      <c r="F34" s="33"/>
      <c r="G34" s="33"/>
      <c r="H34" s="33"/>
      <c r="I34" s="33"/>
      <c r="J34" s="33"/>
      <c r="K34" s="33"/>
    </row>
    <row r="35" s="1" customFormat="1" spans="2:11">
      <c r="B35" s="33"/>
      <c r="C35" s="33"/>
      <c r="D35" s="33"/>
      <c r="E35" s="33"/>
      <c r="F35" s="33"/>
      <c r="G35" s="33"/>
      <c r="H35" s="33"/>
      <c r="I35" s="33"/>
      <c r="J35" s="33"/>
      <c r="K35" s="33"/>
    </row>
    <row r="36" s="1" customFormat="1" spans="2:11"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="1" customFormat="1" spans="2:11"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="1" customFormat="1" spans="2:11"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="1" customFormat="1" spans="2:11">
      <c r="B39" s="33"/>
      <c r="C39" s="33"/>
      <c r="D39" s="33"/>
      <c r="E39" s="33"/>
      <c r="F39" s="33"/>
      <c r="G39" s="33"/>
      <c r="H39" s="33"/>
      <c r="I39" s="33"/>
      <c r="J39" s="33"/>
      <c r="K39" s="33"/>
    </row>
    <row r="40" s="1" customFormat="1" spans="2:11">
      <c r="B40" s="33"/>
      <c r="C40" s="33"/>
      <c r="D40" s="33"/>
      <c r="E40" s="33"/>
      <c r="F40" s="33"/>
      <c r="G40" s="33"/>
      <c r="H40" s="33"/>
      <c r="I40" s="33"/>
      <c r="J40" s="33"/>
      <c r="K40" s="33"/>
    </row>
    <row r="41" s="1" customFormat="1" spans="2:11"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="1" customFormat="1" spans="2:11"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="1" customFormat="1" spans="2:11">
      <c r="B43" s="33"/>
      <c r="C43" s="33"/>
      <c r="D43" s="33"/>
      <c r="E43" s="33"/>
      <c r="F43" s="33"/>
      <c r="G43" s="33"/>
      <c r="H43" s="33"/>
      <c r="I43" s="33"/>
      <c r="J43" s="33"/>
      <c r="K43" s="33"/>
    </row>
    <row r="44" s="1" customFormat="1" spans="2:11">
      <c r="B44" s="33"/>
      <c r="C44" s="33"/>
      <c r="D44" s="33"/>
      <c r="E44" s="33"/>
      <c r="F44" s="33"/>
      <c r="G44" s="33"/>
      <c r="H44" s="33"/>
      <c r="I44" s="33"/>
      <c r="J44" s="33"/>
      <c r="K44" s="33"/>
    </row>
    <row r="45" s="1" customFormat="1" spans="2:11">
      <c r="B45" s="33"/>
      <c r="C45" s="33"/>
      <c r="D45" s="33"/>
      <c r="E45" s="33"/>
      <c r="F45" s="33"/>
      <c r="G45" s="33"/>
      <c r="H45" s="33"/>
      <c r="I45" s="33"/>
      <c r="J45" s="33"/>
      <c r="K45" s="33"/>
    </row>
    <row r="46" s="1" customFormat="1" spans="2:11">
      <c r="B46" s="33"/>
      <c r="C46" s="33"/>
      <c r="D46" s="33"/>
      <c r="E46" s="33"/>
      <c r="F46" s="33"/>
      <c r="G46" s="33"/>
      <c r="H46" s="33"/>
      <c r="I46" s="33"/>
      <c r="J46" s="33"/>
      <c r="K46" s="33"/>
    </row>
    <row r="47" s="1" customFormat="1" spans="2:11">
      <c r="B47" s="33"/>
      <c r="C47" s="33"/>
      <c r="D47" s="33"/>
      <c r="E47" s="33"/>
      <c r="F47" s="33"/>
      <c r="G47" s="33"/>
      <c r="H47" s="33"/>
      <c r="I47" s="33"/>
      <c r="J47" s="33"/>
      <c r="K47" s="33"/>
    </row>
    <row r="48" s="1" customFormat="1" spans="2:11">
      <c r="B48" s="33"/>
      <c r="C48" s="33"/>
      <c r="D48" s="33"/>
      <c r="E48" s="33"/>
      <c r="F48" s="33"/>
      <c r="G48" s="33"/>
      <c r="H48" s="33"/>
      <c r="I48" s="33"/>
      <c r="J48" s="33"/>
      <c r="K48" s="33"/>
    </row>
    <row r="49" s="1" customFormat="1" spans="2:11">
      <c r="B49" s="33"/>
      <c r="C49" s="33"/>
      <c r="D49" s="33"/>
      <c r="E49" s="33"/>
      <c r="F49" s="33"/>
      <c r="G49" s="33"/>
      <c r="H49" s="33"/>
      <c r="I49" s="33"/>
      <c r="J49" s="33"/>
      <c r="K49" s="33"/>
    </row>
    <row r="50" s="1" customFormat="1" spans="2:11">
      <c r="B50" s="33"/>
      <c r="C50" s="33"/>
      <c r="D50" s="33"/>
      <c r="E50" s="33"/>
      <c r="F50" s="33"/>
      <c r="G50" s="33"/>
      <c r="H50" s="33"/>
      <c r="I50" s="33"/>
      <c r="J50" s="33"/>
      <c r="K50" s="33"/>
    </row>
    <row r="51" s="1" customFormat="1" spans="2:11">
      <c r="B51" s="33"/>
      <c r="C51" s="33"/>
      <c r="D51" s="33"/>
      <c r="E51" s="33"/>
      <c r="F51" s="33"/>
      <c r="G51" s="33"/>
      <c r="H51" s="33"/>
      <c r="I51" s="33"/>
      <c r="J51" s="33"/>
      <c r="K51" s="33"/>
    </row>
    <row r="52" s="1" customFormat="1" spans="2:11"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="1" customFormat="1" spans="2:11">
      <c r="B53" s="33"/>
      <c r="C53" s="33"/>
      <c r="D53" s="33"/>
      <c r="E53" s="33"/>
      <c r="F53" s="33"/>
      <c r="G53" s="33"/>
      <c r="H53" s="33"/>
      <c r="I53" s="33"/>
      <c r="J53" s="33"/>
      <c r="K53" s="33"/>
    </row>
    <row r="54" s="1" customFormat="1" spans="2:11">
      <c r="B54" s="33"/>
      <c r="C54" s="33"/>
      <c r="D54" s="33"/>
      <c r="E54" s="33"/>
      <c r="F54" s="33"/>
      <c r="G54" s="33"/>
      <c r="H54" s="33"/>
      <c r="I54" s="33"/>
      <c r="J54" s="33"/>
      <c r="K54" s="33"/>
    </row>
    <row r="55" s="1" customFormat="1" spans="2:11">
      <c r="B55" s="33"/>
      <c r="C55" s="33"/>
      <c r="D55" s="33"/>
      <c r="E55" s="33"/>
      <c r="F55" s="33"/>
      <c r="G55" s="33"/>
      <c r="H55" s="33"/>
      <c r="I55" s="33"/>
      <c r="J55" s="33"/>
      <c r="K55" s="33"/>
    </row>
    <row r="56" s="1" customFormat="1" spans="2:11">
      <c r="B56" s="33"/>
      <c r="C56" s="33"/>
      <c r="D56" s="33"/>
      <c r="E56" s="33"/>
      <c r="F56" s="33"/>
      <c r="G56" s="33"/>
      <c r="H56" s="33"/>
      <c r="I56" s="33"/>
      <c r="J56" s="33"/>
      <c r="K56" s="33"/>
    </row>
    <row r="57" s="1" customFormat="1" spans="2:11">
      <c r="B57" s="33"/>
      <c r="C57" s="33"/>
      <c r="D57" s="33"/>
      <c r="E57" s="33"/>
      <c r="F57" s="33"/>
      <c r="G57" s="33"/>
      <c r="H57" s="33"/>
      <c r="I57" s="33"/>
      <c r="J57" s="33"/>
      <c r="K57" s="33"/>
    </row>
    <row r="58" s="1" customFormat="1" spans="2:11">
      <c r="B58" s="33"/>
      <c r="C58" s="33"/>
      <c r="D58" s="33"/>
      <c r="E58" s="33"/>
      <c r="F58" s="33"/>
      <c r="G58" s="33"/>
      <c r="H58" s="33"/>
      <c r="I58" s="33"/>
      <c r="J58" s="33"/>
      <c r="K58" s="33"/>
    </row>
    <row r="59" s="1" customFormat="1" spans="2:11">
      <c r="B59" s="33"/>
      <c r="C59" s="33"/>
      <c r="D59" s="33"/>
      <c r="E59" s="33"/>
      <c r="F59" s="33"/>
      <c r="G59" s="33"/>
      <c r="H59" s="33"/>
      <c r="I59" s="33"/>
      <c r="J59" s="33"/>
      <c r="K59" s="33"/>
    </row>
    <row r="60" s="1" customFormat="1" spans="2:11">
      <c r="B60" s="33"/>
      <c r="C60" s="33"/>
      <c r="D60" s="33"/>
      <c r="E60" s="33"/>
      <c r="F60" s="33"/>
      <c r="G60" s="33"/>
      <c r="H60" s="33"/>
      <c r="I60" s="33"/>
      <c r="J60" s="33"/>
      <c r="K60" s="33"/>
    </row>
    <row r="61" s="1" customFormat="1" spans="2:11">
      <c r="B61" s="33"/>
      <c r="C61" s="33"/>
      <c r="D61" s="33"/>
      <c r="E61" s="33"/>
      <c r="F61" s="33"/>
      <c r="G61" s="33"/>
      <c r="H61" s="33"/>
      <c r="I61" s="33"/>
      <c r="J61" s="33"/>
      <c r="K61" s="33"/>
    </row>
    <row r="62" s="1" customFormat="1" spans="2:11">
      <c r="B62" s="33"/>
      <c r="C62" s="33"/>
      <c r="D62" s="33"/>
      <c r="E62" s="33"/>
      <c r="F62" s="33"/>
      <c r="G62" s="33"/>
      <c r="H62" s="33"/>
      <c r="I62" s="33"/>
      <c r="J62" s="33"/>
      <c r="K62" s="33"/>
    </row>
    <row r="63" s="1" customFormat="1" spans="2:11">
      <c r="B63" s="33"/>
      <c r="C63" s="33"/>
      <c r="D63" s="33"/>
      <c r="E63" s="33"/>
      <c r="F63" s="33"/>
      <c r="G63" s="33"/>
      <c r="H63" s="33"/>
      <c r="I63" s="33"/>
      <c r="J63" s="33"/>
      <c r="K63" s="33"/>
    </row>
    <row r="64" s="1" customFormat="1" spans="2:11">
      <c r="B64" s="33"/>
      <c r="C64" s="33"/>
      <c r="D64" s="33"/>
      <c r="E64" s="33"/>
      <c r="F64" s="33"/>
      <c r="G64" s="33"/>
      <c r="H64" s="33"/>
      <c r="I64" s="33"/>
      <c r="J64" s="33"/>
      <c r="K64" s="33"/>
    </row>
    <row r="65" s="1" customFormat="1" spans="2:11">
      <c r="B65" s="33"/>
      <c r="C65" s="33"/>
      <c r="D65" s="33"/>
      <c r="E65" s="33"/>
      <c r="F65" s="33"/>
      <c r="G65" s="33"/>
      <c r="H65" s="33"/>
      <c r="I65" s="33"/>
      <c r="J65" s="33"/>
      <c r="K65" s="33"/>
    </row>
    <row r="66" s="1" customFormat="1" spans="2:11">
      <c r="B66" s="33"/>
      <c r="C66" s="33"/>
      <c r="D66" s="33"/>
      <c r="E66" s="33"/>
      <c r="F66" s="33"/>
      <c r="G66" s="33"/>
      <c r="H66" s="33"/>
      <c r="I66" s="33"/>
      <c r="J66" s="33"/>
      <c r="K66" s="33"/>
    </row>
    <row r="67" s="1" customFormat="1" spans="2:11">
      <c r="B67" s="33"/>
      <c r="C67" s="33"/>
      <c r="D67" s="33"/>
      <c r="E67" s="33"/>
      <c r="F67" s="33"/>
      <c r="G67" s="33"/>
      <c r="H67" s="33"/>
      <c r="I67" s="33"/>
      <c r="J67" s="33"/>
      <c r="K67" s="33"/>
    </row>
    <row r="68" s="1" customFormat="1" spans="2:11">
      <c r="B68" s="33"/>
      <c r="C68" s="33"/>
      <c r="D68" s="33"/>
      <c r="E68" s="33"/>
      <c r="F68" s="33"/>
      <c r="G68" s="33"/>
      <c r="H68" s="33"/>
      <c r="I68" s="33"/>
      <c r="J68" s="33"/>
      <c r="K68" s="33"/>
    </row>
    <row r="69" s="1" customFormat="1" spans="2:11">
      <c r="B69" s="33"/>
      <c r="C69" s="33"/>
      <c r="D69" s="33"/>
      <c r="E69" s="33"/>
      <c r="F69" s="33"/>
      <c r="G69" s="33"/>
      <c r="H69" s="33"/>
      <c r="I69" s="33"/>
      <c r="J69" s="33"/>
      <c r="K69" s="33"/>
    </row>
    <row r="70" s="1" customFormat="1" spans="2:11">
      <c r="B70" s="33"/>
      <c r="C70" s="33"/>
      <c r="D70" s="33"/>
      <c r="E70" s="33"/>
      <c r="F70" s="33"/>
      <c r="G70" s="33"/>
      <c r="H70" s="33"/>
      <c r="I70" s="33"/>
      <c r="J70" s="33"/>
      <c r="K70" s="33"/>
    </row>
    <row r="71" s="1" customFormat="1" spans="2:11">
      <c r="B71" s="33"/>
      <c r="C71" s="33"/>
      <c r="D71" s="33"/>
      <c r="E71" s="33"/>
      <c r="F71" s="33"/>
      <c r="G71" s="33"/>
      <c r="H71" s="33"/>
      <c r="I71" s="33"/>
      <c r="J71" s="33"/>
      <c r="K71" s="33"/>
    </row>
    <row r="72" s="1" customFormat="1" spans="2:11">
      <c r="B72" s="33"/>
      <c r="C72" s="33"/>
      <c r="D72" s="33"/>
      <c r="E72" s="33"/>
      <c r="F72" s="33"/>
      <c r="G72" s="33"/>
      <c r="H72" s="33"/>
      <c r="I72" s="33"/>
      <c r="J72" s="33"/>
      <c r="K72" s="33"/>
    </row>
    <row r="73" s="1" customFormat="1" spans="2:11">
      <c r="B73" s="33"/>
      <c r="C73" s="33"/>
      <c r="D73" s="33"/>
      <c r="E73" s="33"/>
      <c r="F73" s="33"/>
      <c r="G73" s="33"/>
      <c r="H73" s="33"/>
      <c r="I73" s="33"/>
      <c r="J73" s="33"/>
      <c r="K73" s="33"/>
    </row>
    <row r="74" s="1" customFormat="1" spans="2:11">
      <c r="B74" s="33"/>
      <c r="C74" s="33"/>
      <c r="D74" s="33"/>
      <c r="E74" s="33"/>
      <c r="F74" s="33"/>
      <c r="G74" s="33"/>
      <c r="H74" s="33"/>
      <c r="I74" s="33"/>
      <c r="J74" s="33"/>
      <c r="K74" s="33"/>
    </row>
    <row r="75" s="1" customFormat="1" spans="2:11">
      <c r="B75" s="33"/>
      <c r="C75" s="33"/>
      <c r="D75" s="33"/>
      <c r="E75" s="33"/>
      <c r="F75" s="33"/>
      <c r="G75" s="33"/>
      <c r="H75" s="33"/>
      <c r="I75" s="33"/>
      <c r="J75" s="33"/>
      <c r="K75" s="33"/>
    </row>
    <row r="76" s="1" customFormat="1" spans="2:11">
      <c r="B76" s="33"/>
      <c r="C76" s="33"/>
      <c r="D76" s="33"/>
      <c r="E76" s="33"/>
      <c r="F76" s="33"/>
      <c r="G76" s="33"/>
      <c r="H76" s="33"/>
      <c r="I76" s="33"/>
      <c r="J76" s="33"/>
      <c r="K76" s="33"/>
    </row>
    <row r="77" s="1" customFormat="1" spans="2:11">
      <c r="B77" s="33"/>
      <c r="C77" s="33"/>
      <c r="D77" s="33"/>
      <c r="E77" s="33"/>
      <c r="F77" s="33"/>
      <c r="G77" s="33"/>
      <c r="H77" s="33"/>
      <c r="I77" s="33"/>
      <c r="J77" s="33"/>
      <c r="K77" s="33"/>
    </row>
    <row r="78" s="1" customFormat="1" spans="2:11">
      <c r="B78" s="33"/>
      <c r="C78" s="33"/>
      <c r="D78" s="33"/>
      <c r="E78" s="33"/>
      <c r="F78" s="33"/>
      <c r="G78" s="33"/>
      <c r="H78" s="33"/>
      <c r="I78" s="33"/>
      <c r="J78" s="33"/>
      <c r="K78" s="33"/>
    </row>
    <row r="79" s="1" customFormat="1" spans="2:11">
      <c r="B79" s="33"/>
      <c r="C79" s="33"/>
      <c r="D79" s="33"/>
      <c r="E79" s="33"/>
      <c r="F79" s="33"/>
      <c r="G79" s="33"/>
      <c r="H79" s="33"/>
      <c r="I79" s="33"/>
      <c r="J79" s="33"/>
      <c r="K79" s="33"/>
    </row>
    <row r="80" s="1" customFormat="1" spans="2:11">
      <c r="B80" s="33"/>
      <c r="C80" s="33"/>
      <c r="D80" s="33"/>
      <c r="E80" s="33"/>
      <c r="F80" s="33"/>
      <c r="G80" s="33"/>
      <c r="H80" s="33"/>
      <c r="I80" s="33"/>
      <c r="J80" s="33"/>
      <c r="K80" s="33"/>
    </row>
    <row r="81" s="1" customFormat="1" spans="2:11">
      <c r="B81" s="33"/>
      <c r="C81" s="33"/>
      <c r="D81" s="33"/>
      <c r="E81" s="33"/>
      <c r="F81" s="33"/>
      <c r="G81" s="33"/>
      <c r="H81" s="33"/>
      <c r="I81" s="33"/>
      <c r="J81" s="33"/>
      <c r="K81" s="33"/>
    </row>
    <row r="82" s="1" customFormat="1" spans="2:11">
      <c r="B82" s="33"/>
      <c r="C82" s="33"/>
      <c r="D82" s="33"/>
      <c r="E82" s="33"/>
      <c r="F82" s="33"/>
      <c r="G82" s="33"/>
      <c r="H82" s="33"/>
      <c r="I82" s="33"/>
      <c r="J82" s="33"/>
      <c r="K82" s="33"/>
    </row>
    <row r="83" s="1" customFormat="1" spans="2:11">
      <c r="B83" s="33"/>
      <c r="C83" s="33"/>
      <c r="D83" s="33"/>
      <c r="E83" s="33"/>
      <c r="F83" s="33"/>
      <c r="G83" s="33"/>
      <c r="H83" s="33"/>
      <c r="I83" s="33"/>
      <c r="J83" s="33"/>
      <c r="K83" s="33"/>
    </row>
    <row r="84" s="1" customFormat="1" spans="2:11">
      <c r="B84" s="33"/>
      <c r="C84" s="33"/>
      <c r="D84" s="33"/>
      <c r="E84" s="33"/>
      <c r="F84" s="33"/>
      <c r="G84" s="33"/>
      <c r="H84" s="33"/>
      <c r="I84" s="33"/>
      <c r="J84" s="33"/>
      <c r="K84" s="33"/>
    </row>
    <row r="85" s="1" customFormat="1" spans="2:11">
      <c r="B85" s="33"/>
      <c r="C85" s="33"/>
      <c r="D85" s="33"/>
      <c r="E85" s="33"/>
      <c r="F85" s="33"/>
      <c r="G85" s="33"/>
      <c r="H85" s="33"/>
      <c r="I85" s="33"/>
      <c r="J85" s="33"/>
      <c r="K85" s="33"/>
    </row>
    <row r="86" s="1" customFormat="1" spans="2:11">
      <c r="B86" s="33"/>
      <c r="C86" s="33"/>
      <c r="D86" s="33"/>
      <c r="E86" s="33"/>
      <c r="F86" s="33"/>
      <c r="G86" s="33"/>
      <c r="H86" s="33"/>
      <c r="I86" s="33"/>
      <c r="J86" s="33"/>
      <c r="K86" s="33"/>
    </row>
    <row r="87" s="1" customFormat="1" spans="2:11">
      <c r="B87" s="33"/>
      <c r="C87" s="33"/>
      <c r="D87" s="33"/>
      <c r="E87" s="33"/>
      <c r="F87" s="33"/>
      <c r="G87" s="33"/>
      <c r="H87" s="33"/>
      <c r="I87" s="33"/>
      <c r="J87" s="33"/>
      <c r="K87" s="33"/>
    </row>
    <row r="88" s="1" customFormat="1" spans="2:11">
      <c r="B88" s="33"/>
      <c r="C88" s="33"/>
      <c r="D88" s="33"/>
      <c r="E88" s="33"/>
      <c r="F88" s="33"/>
      <c r="G88" s="33"/>
      <c r="H88" s="33"/>
      <c r="I88" s="33"/>
      <c r="J88" s="33"/>
      <c r="K88" s="33"/>
    </row>
    <row r="89" s="1" customFormat="1" spans="2:11">
      <c r="B89" s="33"/>
      <c r="C89" s="33"/>
      <c r="D89" s="33"/>
      <c r="E89" s="33"/>
      <c r="F89" s="33"/>
      <c r="G89" s="33"/>
      <c r="H89" s="33"/>
      <c r="I89" s="33"/>
      <c r="J89" s="33"/>
      <c r="K89" s="33"/>
    </row>
    <row r="90" s="1" customFormat="1" spans="2:11">
      <c r="B90" s="33"/>
      <c r="C90" s="33"/>
      <c r="D90" s="33"/>
      <c r="E90" s="33"/>
      <c r="F90" s="33"/>
      <c r="G90" s="33"/>
      <c r="H90" s="33"/>
      <c r="I90" s="33"/>
      <c r="J90" s="33"/>
      <c r="K90" s="33"/>
    </row>
    <row r="91" s="1" customFormat="1" spans="2:11">
      <c r="B91" s="33"/>
      <c r="C91" s="33"/>
      <c r="D91" s="33"/>
      <c r="E91" s="33"/>
      <c r="F91" s="33"/>
      <c r="G91" s="33"/>
      <c r="H91" s="33"/>
      <c r="I91" s="33"/>
      <c r="J91" s="33"/>
      <c r="K91" s="33"/>
    </row>
    <row r="92" s="1" customFormat="1" spans="2:11">
      <c r="B92" s="33"/>
      <c r="C92" s="33"/>
      <c r="D92" s="33"/>
      <c r="E92" s="33"/>
      <c r="F92" s="33"/>
      <c r="G92" s="33"/>
      <c r="H92" s="33"/>
      <c r="I92" s="33"/>
      <c r="J92" s="33"/>
      <c r="K92" s="33"/>
    </row>
    <row r="93" s="1" customFormat="1" spans="2:11">
      <c r="B93" s="33"/>
      <c r="C93" s="33"/>
      <c r="D93" s="33"/>
      <c r="E93" s="33"/>
      <c r="F93" s="33"/>
      <c r="G93" s="33"/>
      <c r="H93" s="33"/>
      <c r="I93" s="33"/>
      <c r="J93" s="33"/>
      <c r="K93" s="33"/>
    </row>
    <row r="94" s="1" customFormat="1" spans="2:11">
      <c r="B94" s="33"/>
      <c r="C94" s="33"/>
      <c r="D94" s="33"/>
      <c r="E94" s="33"/>
      <c r="F94" s="33"/>
      <c r="G94" s="33"/>
      <c r="H94" s="33"/>
      <c r="I94" s="33"/>
      <c r="J94" s="33"/>
      <c r="K94" s="33"/>
    </row>
    <row r="95" s="1" customFormat="1" spans="2:11">
      <c r="B95" s="33"/>
      <c r="C95" s="33"/>
      <c r="D95" s="33"/>
      <c r="E95" s="33"/>
      <c r="F95" s="33"/>
      <c r="G95" s="33"/>
      <c r="H95" s="33"/>
      <c r="I95" s="33"/>
      <c r="J95" s="33"/>
      <c r="K95" s="33"/>
    </row>
    <row r="96" s="1" customFormat="1" spans="2:11">
      <c r="B96" s="33"/>
      <c r="C96" s="33"/>
      <c r="D96" s="33"/>
      <c r="E96" s="33"/>
      <c r="F96" s="33"/>
      <c r="G96" s="33"/>
      <c r="H96" s="33"/>
      <c r="I96" s="33"/>
      <c r="J96" s="33"/>
      <c r="K96" s="33"/>
    </row>
    <row r="97" s="1" customFormat="1" spans="2:11">
      <c r="B97" s="33"/>
      <c r="C97" s="33"/>
      <c r="D97" s="33"/>
      <c r="E97" s="33"/>
      <c r="F97" s="33"/>
      <c r="G97" s="33"/>
      <c r="H97" s="33"/>
      <c r="I97" s="33"/>
      <c r="J97" s="33"/>
      <c r="K97" s="33"/>
    </row>
    <row r="98" s="1" customFormat="1" spans="2:11">
      <c r="B98" s="33"/>
      <c r="C98" s="33"/>
      <c r="D98" s="33"/>
      <c r="E98" s="33"/>
      <c r="F98" s="33"/>
      <c r="G98" s="33"/>
      <c r="H98" s="33"/>
      <c r="I98" s="33"/>
      <c r="J98" s="33"/>
      <c r="K98" s="33"/>
    </row>
  </sheetData>
  <mergeCells count="4">
    <mergeCell ref="B9:J9"/>
    <mergeCell ref="B2:J3"/>
    <mergeCell ref="B7:J8"/>
    <mergeCell ref="B5:J6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06"/>
  <sheetViews>
    <sheetView workbookViewId="0">
      <selection activeCell="E25" sqref="E25"/>
    </sheetView>
  </sheetViews>
  <sheetFormatPr defaultColWidth="9.14285714285714" defaultRowHeight="15"/>
  <cols>
    <col min="2" max="2" width="24.5714285714286" customWidth="1"/>
    <col min="3" max="3" width="27.7142857142857" style="4" customWidth="1"/>
    <col min="4" max="4" width="12.8571428571429" style="5" customWidth="1"/>
    <col min="5" max="5" width="12.5714285714286" customWidth="1"/>
    <col min="6" max="6" width="60.5714285714286" customWidth="1"/>
    <col min="7" max="7" width="26.1428571428571" customWidth="1"/>
    <col min="9" max="9" width="12.2857142857143" customWidth="1"/>
    <col min="10" max="10" width="40.5714285714286" customWidth="1"/>
  </cols>
  <sheetData>
    <row r="1" s="1" customFormat="1" spans="3:10">
      <c r="C1" s="3"/>
      <c r="D1" s="6"/>
    </row>
    <row r="2" s="1" customFormat="1" spans="3:10">
      <c r="C2" s="7" t="s">
        <v>44</v>
      </c>
      <c r="D2" s="8">
        <v>35</v>
      </c>
      <c r="E2" s="9" t="s">
        <v>45</v>
      </c>
    </row>
    <row r="3" s="1" customFormat="1" ht="30" customHeight="1" spans="3:10">
      <c r="C3" s="7" t="s">
        <v>46</v>
      </c>
      <c r="D3" s="8">
        <v>2.28</v>
      </c>
      <c r="E3" s="9" t="s">
        <v>47</v>
      </c>
    </row>
    <row r="4" s="1" customFormat="1" spans="3:10">
      <c r="C4" s="3"/>
      <c r="D4" s="10">
        <f>D3/D2</f>
        <v>0.0651428571428571</v>
      </c>
      <c r="E4" s="11" t="s">
        <v>48</v>
      </c>
    </row>
    <row r="5" s="1" customFormat="1" spans="3:10">
      <c r="C5" s="3"/>
      <c r="D5" s="6"/>
    </row>
    <row r="6" s="1" customFormat="1" ht="45" customHeight="1" spans="3:10">
      <c r="C6" s="7" t="s">
        <v>49</v>
      </c>
      <c r="D6" s="8">
        <v>25</v>
      </c>
      <c r="E6" s="9" t="s">
        <v>45</v>
      </c>
      <c r="G6" s="12"/>
      <c r="H6" s="13"/>
      <c r="I6" s="12"/>
      <c r="J6" s="12"/>
    </row>
    <row r="7" s="2" customFormat="1" ht="30" customHeight="1" spans="3:10">
      <c r="C7" s="14" t="s">
        <v>46</v>
      </c>
      <c r="D7" s="15">
        <v>2.28</v>
      </c>
      <c r="E7" s="16" t="s">
        <v>47</v>
      </c>
    </row>
    <row r="8" s="2" customFormat="1" spans="3:10">
      <c r="C8" s="17"/>
      <c r="D8" s="18">
        <f>D7/D6</f>
        <v>0.0912</v>
      </c>
      <c r="E8" s="19" t="s">
        <v>48</v>
      </c>
    </row>
    <row r="9" s="2" customFormat="1" spans="3:10">
      <c r="C9" s="17"/>
      <c r="D9" s="20"/>
    </row>
    <row r="10" s="2" customFormat="1" ht="75" customHeight="1" spans="3:10">
      <c r="C10" s="14" t="s">
        <v>50</v>
      </c>
      <c r="D10" s="15">
        <v>12</v>
      </c>
      <c r="E10" s="16" t="s">
        <v>45</v>
      </c>
    </row>
    <row r="11" s="1" customFormat="1" ht="30" customHeight="1" spans="3:10">
      <c r="C11" s="7" t="s">
        <v>46</v>
      </c>
      <c r="D11" s="8">
        <v>2.28</v>
      </c>
      <c r="E11" s="9" t="s">
        <v>47</v>
      </c>
    </row>
    <row r="12" s="1" customFormat="1" spans="3:10">
      <c r="C12" s="3"/>
      <c r="D12" s="10">
        <f>D11/D10</f>
        <v>0.19</v>
      </c>
      <c r="E12" s="11" t="s">
        <v>48</v>
      </c>
    </row>
    <row r="13" s="1" customFormat="1" spans="3:10">
      <c r="C13" s="3"/>
      <c r="D13" s="6"/>
    </row>
    <row r="14" s="1" customFormat="1" ht="60" customHeight="1" spans="3:10">
      <c r="C14" s="7" t="s">
        <v>51</v>
      </c>
      <c r="D14" s="8">
        <v>9</v>
      </c>
      <c r="E14" s="9" t="s">
        <v>45</v>
      </c>
    </row>
    <row r="15" s="1" customFormat="1" ht="45" customHeight="1" spans="3:10">
      <c r="C15" s="7" t="s">
        <v>52</v>
      </c>
      <c r="D15" s="8">
        <v>2.74</v>
      </c>
      <c r="E15" s="9" t="s">
        <v>47</v>
      </c>
    </row>
    <row r="16" s="1" customFormat="1" spans="3:10">
      <c r="C16" s="3"/>
      <c r="D16" s="10">
        <f>D15/D14</f>
        <v>0.304444444444444</v>
      </c>
      <c r="E16" s="11" t="s">
        <v>48</v>
      </c>
    </row>
    <row r="17" s="1" customFormat="1" spans="3:6">
      <c r="C17" s="3"/>
      <c r="D17" s="6"/>
    </row>
    <row r="18" s="1" customFormat="1" spans="3:6">
      <c r="C18" s="3" t="s">
        <v>53</v>
      </c>
      <c r="D18" s="21">
        <v>0.0152</v>
      </c>
      <c r="E18" s="11" t="s">
        <v>48</v>
      </c>
    </row>
    <row r="19" s="1" customFormat="1" ht="30" customHeight="1" spans="3:6">
      <c r="C19" s="3" t="s">
        <v>54</v>
      </c>
      <c r="D19" s="21">
        <v>0.0079</v>
      </c>
      <c r="E19" s="11" t="s">
        <v>48</v>
      </c>
    </row>
    <row r="20" s="1" customFormat="1" spans="3:6">
      <c r="C20" s="3"/>
      <c r="D20" s="6"/>
    </row>
    <row r="21" s="1" customFormat="1" ht="45" customHeight="1" spans="3:6">
      <c r="C21" s="7" t="s">
        <v>55</v>
      </c>
      <c r="D21" s="22">
        <v>0.4371</v>
      </c>
      <c r="E21" s="9" t="s">
        <v>48</v>
      </c>
    </row>
    <row r="22" s="1" customFormat="1" spans="3:6">
      <c r="C22" s="7" t="s">
        <v>56</v>
      </c>
      <c r="D22" s="22">
        <v>2.73</v>
      </c>
      <c r="E22" s="9" t="s">
        <v>48</v>
      </c>
    </row>
    <row r="23" s="1" customFormat="1" spans="3:6">
      <c r="C23" s="7" t="s">
        <v>15</v>
      </c>
      <c r="D23" s="22">
        <v>1.51</v>
      </c>
      <c r="E23" s="9" t="s">
        <v>48</v>
      </c>
    </row>
    <row r="24" s="1" customFormat="1" spans="3:6">
      <c r="C24" s="3"/>
      <c r="D24" s="6"/>
    </row>
    <row r="25" s="3" customFormat="1" ht="45" customHeight="1" spans="3:6">
      <c r="C25" s="23" t="s">
        <v>28</v>
      </c>
      <c r="D25" s="24">
        <v>1600</v>
      </c>
      <c r="E25" s="25" t="s">
        <v>57</v>
      </c>
      <c r="F25" s="25" t="s">
        <v>58</v>
      </c>
    </row>
    <row r="26" s="3" customFormat="1" ht="45" customHeight="1" spans="3:6">
      <c r="C26" s="23" t="s">
        <v>59</v>
      </c>
      <c r="D26" s="24">
        <v>1060</v>
      </c>
      <c r="E26" s="25" t="s">
        <v>57</v>
      </c>
      <c r="F26" s="25" t="s">
        <v>60</v>
      </c>
    </row>
    <row r="27" s="3" customFormat="1" ht="45" customHeight="1" spans="3:6">
      <c r="C27" s="23" t="s">
        <v>31</v>
      </c>
      <c r="D27" s="26">
        <v>867</v>
      </c>
      <c r="E27" s="25" t="s">
        <v>57</v>
      </c>
      <c r="F27" s="25" t="s">
        <v>61</v>
      </c>
    </row>
    <row r="28" s="3" customFormat="1" ht="45" customHeight="1" spans="3:6">
      <c r="C28" s="23" t="s">
        <v>32</v>
      </c>
      <c r="D28" s="26">
        <v>674</v>
      </c>
      <c r="E28" s="25" t="s">
        <v>57</v>
      </c>
      <c r="F28" s="25" t="s">
        <v>62</v>
      </c>
    </row>
    <row r="29" s="1" customFormat="1" spans="3:6">
      <c r="C29" s="3"/>
      <c r="D29" s="6"/>
    </row>
    <row r="30" s="1" customFormat="1" ht="45" customHeight="1" spans="3:6">
      <c r="C30" s="27" t="s">
        <v>63</v>
      </c>
      <c r="D30" s="28">
        <v>0.163</v>
      </c>
      <c r="E30" s="29" t="s">
        <v>64</v>
      </c>
      <c r="F30" s="29" t="s">
        <v>65</v>
      </c>
    </row>
    <row r="31" s="1" customFormat="1" ht="30" customHeight="1" spans="3:6">
      <c r="C31" s="27" t="s">
        <v>27</v>
      </c>
      <c r="D31" s="28">
        <v>0.1</v>
      </c>
      <c r="E31" s="29" t="s">
        <v>64</v>
      </c>
      <c r="F31" s="29" t="s">
        <v>66</v>
      </c>
    </row>
    <row r="32" s="1" customFormat="1" ht="30" customHeight="1" spans="3:6">
      <c r="C32" s="27" t="s">
        <v>29</v>
      </c>
      <c r="D32" s="28">
        <v>0.18</v>
      </c>
      <c r="E32" s="29" t="s">
        <v>64</v>
      </c>
      <c r="F32" s="29" t="s">
        <v>67</v>
      </c>
    </row>
    <row r="33" s="1" customFormat="1" spans="2:5">
      <c r="C33" s="3"/>
      <c r="D33" s="6"/>
    </row>
    <row r="34" s="1" customFormat="1" spans="2:5">
      <c r="B34" s="29" t="s">
        <v>68</v>
      </c>
      <c r="C34" s="30" t="s">
        <v>69</v>
      </c>
      <c r="D34" s="31">
        <v>0.81</v>
      </c>
      <c r="E34" s="9" t="s">
        <v>70</v>
      </c>
    </row>
    <row r="35" s="1" customFormat="1" spans="2:5">
      <c r="B35" s="29" t="s">
        <v>68</v>
      </c>
      <c r="C35" s="30" t="s">
        <v>71</v>
      </c>
      <c r="D35" s="31">
        <v>0.174</v>
      </c>
      <c r="E35" s="9" t="s">
        <v>70</v>
      </c>
    </row>
    <row r="36" s="1" customFormat="1" spans="2:5">
      <c r="B36" s="29" t="s">
        <v>42</v>
      </c>
      <c r="C36" s="30" t="s">
        <v>69</v>
      </c>
      <c r="D36" s="31">
        <v>2.16</v>
      </c>
      <c r="E36" s="9" t="s">
        <v>70</v>
      </c>
    </row>
    <row r="37" s="1" customFormat="1" ht="32" customHeight="1" spans="2:5">
      <c r="B37" s="29" t="s">
        <v>72</v>
      </c>
      <c r="C37" s="30" t="s">
        <v>69</v>
      </c>
      <c r="D37" s="31">
        <v>1.3</v>
      </c>
      <c r="E37" s="9" t="s">
        <v>70</v>
      </c>
    </row>
    <row r="38" s="1" customFormat="1" spans="2:5">
      <c r="C38" s="3"/>
      <c r="D38" s="6"/>
    </row>
    <row r="39" s="1" customFormat="1" spans="2:5">
      <c r="C39" s="3"/>
      <c r="D39" s="6"/>
    </row>
    <row r="40" s="1" customFormat="1" spans="2:5">
      <c r="C40" s="3"/>
      <c r="D40" s="6"/>
    </row>
    <row r="41" s="1" customFormat="1" spans="2:5">
      <c r="C41" s="3"/>
      <c r="D41" s="6"/>
    </row>
    <row r="42" s="1" customFormat="1" spans="2:5">
      <c r="C42" s="3"/>
      <c r="D42" s="6"/>
    </row>
    <row r="43" s="1" customFormat="1" spans="2:5">
      <c r="C43" s="3"/>
      <c r="D43" s="6"/>
    </row>
    <row r="44" s="1" customFormat="1" spans="2:5">
      <c r="C44" s="3"/>
      <c r="D44" s="6"/>
    </row>
    <row r="45" s="1" customFormat="1" spans="2:5">
      <c r="C45" s="3"/>
      <c r="D45" s="6"/>
    </row>
    <row r="46" s="1" customFormat="1" spans="2:5">
      <c r="C46" s="3"/>
      <c r="D46" s="6"/>
    </row>
    <row r="47" s="1" customFormat="1" spans="2:5">
      <c r="C47" s="3"/>
      <c r="D47" s="6"/>
    </row>
    <row r="48" s="1" customFormat="1" spans="2:5">
      <c r="C48" s="3"/>
      <c r="D48" s="6"/>
    </row>
    <row r="49" s="1" customFormat="1" spans="3:4">
      <c r="C49" s="3"/>
      <c r="D49" s="6"/>
    </row>
    <row r="50" s="1" customFormat="1" spans="3:4">
      <c r="C50" s="3"/>
      <c r="D50" s="6"/>
    </row>
    <row r="51" s="1" customFormat="1" spans="3:4">
      <c r="C51" s="3"/>
      <c r="D51" s="6"/>
    </row>
    <row r="52" s="1" customFormat="1" spans="3:4">
      <c r="C52" s="3"/>
      <c r="D52" s="6"/>
    </row>
    <row r="53" s="1" customFormat="1" spans="3:4">
      <c r="C53" s="3"/>
      <c r="D53" s="6"/>
    </row>
    <row r="54" s="1" customFormat="1" spans="3:4">
      <c r="C54" s="3"/>
      <c r="D54" s="6"/>
    </row>
    <row r="55" s="1" customFormat="1" spans="3:4">
      <c r="C55" s="3"/>
      <c r="D55" s="6"/>
    </row>
    <row r="56" s="1" customFormat="1" spans="3:4">
      <c r="C56" s="3"/>
      <c r="D56" s="6"/>
    </row>
    <row r="57" s="1" customFormat="1" spans="3:4">
      <c r="C57" s="3"/>
      <c r="D57" s="6"/>
    </row>
    <row r="58" s="1" customFormat="1" spans="3:4">
      <c r="C58" s="3"/>
      <c r="D58" s="6"/>
    </row>
    <row r="59" s="1" customFormat="1" spans="3:4">
      <c r="C59" s="3"/>
      <c r="D59" s="6"/>
    </row>
    <row r="60" s="1" customFormat="1" spans="3:4">
      <c r="C60" s="3"/>
      <c r="D60" s="6"/>
    </row>
    <row r="61" s="1" customFormat="1" spans="3:4">
      <c r="C61" s="3"/>
      <c r="D61" s="6"/>
    </row>
    <row r="62" s="1" customFormat="1" spans="3:4">
      <c r="C62" s="3"/>
      <c r="D62" s="6"/>
    </row>
    <row r="63" s="1" customFormat="1" spans="3:4">
      <c r="C63" s="3"/>
      <c r="D63" s="6"/>
    </row>
    <row r="64" s="1" customFormat="1" spans="3:4">
      <c r="C64" s="3"/>
      <c r="D64" s="6"/>
    </row>
    <row r="65" s="1" customFormat="1" spans="3:4">
      <c r="C65" s="3"/>
      <c r="D65" s="6"/>
    </row>
    <row r="66" s="1" customFormat="1" spans="3:4">
      <c r="C66" s="3"/>
      <c r="D66" s="6"/>
    </row>
    <row r="67" s="1" customFormat="1" spans="3:4">
      <c r="C67" s="3"/>
      <c r="D67" s="6"/>
    </row>
    <row r="68" s="1" customFormat="1" spans="3:4">
      <c r="C68" s="3"/>
      <c r="D68" s="6"/>
    </row>
    <row r="69" s="1" customFormat="1" spans="3:4">
      <c r="C69" s="3"/>
      <c r="D69" s="6"/>
    </row>
    <row r="70" s="1" customFormat="1" spans="3:4">
      <c r="C70" s="3"/>
      <c r="D70" s="6"/>
    </row>
    <row r="71" s="1" customFormat="1" spans="3:4">
      <c r="C71" s="3"/>
      <c r="D71" s="6"/>
    </row>
    <row r="72" s="1" customFormat="1" spans="3:4">
      <c r="C72" s="3"/>
      <c r="D72" s="6"/>
    </row>
    <row r="73" s="1" customFormat="1" spans="3:4">
      <c r="C73" s="3"/>
      <c r="D73" s="6"/>
    </row>
    <row r="74" s="1" customFormat="1" spans="3:4">
      <c r="C74" s="3"/>
      <c r="D74" s="6"/>
    </row>
    <row r="75" s="1" customFormat="1" spans="3:4">
      <c r="C75" s="3"/>
      <c r="D75" s="6"/>
    </row>
    <row r="76" s="1" customFormat="1" spans="3:4">
      <c r="C76" s="3"/>
      <c r="D76" s="6"/>
    </row>
    <row r="77" s="1" customFormat="1" spans="3:4">
      <c r="C77" s="3"/>
      <c r="D77" s="6"/>
    </row>
    <row r="78" s="1" customFormat="1" spans="3:4">
      <c r="C78" s="3"/>
      <c r="D78" s="6"/>
    </row>
    <row r="79" s="1" customFormat="1" spans="3:4">
      <c r="C79" s="3"/>
      <c r="D79" s="6"/>
    </row>
    <row r="80" s="1" customFormat="1" spans="3:4">
      <c r="C80" s="3"/>
      <c r="D80" s="6"/>
    </row>
    <row r="81" s="1" customFormat="1" spans="3:4">
      <c r="C81" s="3"/>
      <c r="D81" s="6"/>
    </row>
    <row r="82" s="1" customFormat="1" spans="3:4">
      <c r="C82" s="3"/>
      <c r="D82" s="6"/>
    </row>
    <row r="83" s="1" customFormat="1" spans="3:4">
      <c r="C83" s="3"/>
      <c r="D83" s="6"/>
    </row>
    <row r="84" s="1" customFormat="1" spans="3:4">
      <c r="C84" s="3"/>
      <c r="D84" s="6"/>
    </row>
    <row r="85" s="1" customFormat="1" spans="3:4">
      <c r="C85" s="3"/>
      <c r="D85" s="6"/>
    </row>
    <row r="86" s="1" customFormat="1" spans="3:4">
      <c r="C86" s="3"/>
      <c r="D86" s="6"/>
    </row>
    <row r="87" s="1" customFormat="1" spans="3:4">
      <c r="C87" s="3"/>
      <c r="D87" s="6"/>
    </row>
    <row r="88" s="1" customFormat="1" spans="3:4">
      <c r="C88" s="3"/>
      <c r="D88" s="6"/>
    </row>
    <row r="89" s="1" customFormat="1" spans="3:4">
      <c r="C89" s="3"/>
      <c r="D89" s="6"/>
    </row>
    <row r="90" s="1" customFormat="1" spans="3:4">
      <c r="C90" s="3"/>
      <c r="D90" s="6"/>
    </row>
    <row r="91" s="1" customFormat="1" spans="3:4">
      <c r="C91" s="3"/>
      <c r="D91" s="6"/>
    </row>
    <row r="92" s="1" customFormat="1" spans="3:4">
      <c r="C92" s="3"/>
      <c r="D92" s="6"/>
    </row>
    <row r="93" s="1" customFormat="1" spans="3:4">
      <c r="C93" s="3"/>
      <c r="D93" s="6"/>
    </row>
    <row r="94" s="1" customFormat="1" spans="3:4">
      <c r="C94" s="3"/>
      <c r="D94" s="6"/>
    </row>
    <row r="95" s="1" customFormat="1" spans="3:4">
      <c r="C95" s="3"/>
      <c r="D95" s="6"/>
    </row>
    <row r="96" s="1" customFormat="1" spans="3:4">
      <c r="C96" s="3"/>
      <c r="D96" s="6"/>
    </row>
    <row r="97" s="1" customFormat="1" spans="3:4">
      <c r="C97" s="3"/>
      <c r="D97" s="6"/>
    </row>
    <row r="98" s="1" customFormat="1" spans="3:4">
      <c r="C98" s="3"/>
      <c r="D98" s="6"/>
    </row>
    <row r="99" s="1" customFormat="1" spans="3:4">
      <c r="C99" s="3"/>
      <c r="D99" s="6"/>
    </row>
    <row r="100" s="1" customFormat="1" spans="3:4">
      <c r="C100" s="3"/>
      <c r="D100" s="6"/>
    </row>
    <row r="101" s="1" customFormat="1" spans="3:4">
      <c r="C101" s="3"/>
      <c r="D101" s="6"/>
    </row>
    <row r="102" s="1" customFormat="1" spans="3:4">
      <c r="C102" s="3"/>
      <c r="D102" s="6"/>
    </row>
    <row r="103" s="1" customFormat="1" spans="3:4">
      <c r="C103" s="3"/>
      <c r="D103" s="6"/>
    </row>
    <row r="104" s="1" customFormat="1" spans="3:4">
      <c r="C104" s="3"/>
      <c r="D104" s="6"/>
    </row>
    <row r="105" s="1" customFormat="1" spans="3:4">
      <c r="C105" s="3"/>
      <c r="D105" s="6"/>
    </row>
    <row r="106" s="1" customFormat="1" spans="3:4">
      <c r="C106" s="3"/>
      <c r="D106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Carbon Footprint Calculator</vt:lpstr>
      <vt:lpstr>EF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udarana</cp:lastModifiedBy>
  <dcterms:created xsi:type="dcterms:W3CDTF">2025-04-15T11:03:00Z</dcterms:created>
  <dcterms:modified xsi:type="dcterms:W3CDTF">2026-08-10T08:28:55Z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EC318CC2FCAF40C19CAE7FD9EB1740F6_12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